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0290"/>
  </bookViews>
  <sheets>
    <sheet name="2023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23" i="2" l="1"/>
  <c r="E18" i="2"/>
  <c r="E17" i="2"/>
  <c r="E16" i="2" l="1"/>
  <c r="H23" i="2"/>
  <c r="H19" i="2"/>
  <c r="H18" i="2"/>
  <c r="H17" i="2"/>
  <c r="H15" i="2"/>
  <c r="H14" i="2"/>
  <c r="H13" i="2"/>
  <c r="H12" i="2"/>
  <c r="H9" i="2"/>
  <c r="H8" i="2"/>
  <c r="H7" i="2"/>
  <c r="H6" i="2"/>
  <c r="F16" i="2" l="1"/>
  <c r="H16" i="2" s="1"/>
  <c r="E11" i="2" l="1"/>
  <c r="G19" i="2" l="1"/>
  <c r="G18" i="2"/>
  <c r="G17" i="2"/>
  <c r="E20" i="2"/>
  <c r="G15" i="2"/>
  <c r="G14" i="2"/>
  <c r="G13" i="2"/>
  <c r="G12" i="2"/>
  <c r="F11" i="2"/>
  <c r="F20" i="2" s="1"/>
  <c r="G9" i="2"/>
  <c r="G8" i="2"/>
  <c r="G7" i="2"/>
  <c r="G6" i="2"/>
  <c r="F5" i="2"/>
  <c r="E5" i="2"/>
  <c r="H5" i="2" s="1"/>
  <c r="H11" i="2" l="1"/>
  <c r="E22" i="2"/>
  <c r="H20" i="2"/>
  <c r="F21" i="2"/>
  <c r="H21" i="2" s="1"/>
  <c r="G5" i="2"/>
  <c r="E10" i="2"/>
  <c r="F10" i="2"/>
  <c r="G11" i="2"/>
  <c r="G16" i="2"/>
  <c r="H10" i="2" l="1"/>
  <c r="F22" i="2"/>
  <c r="H22" i="2" s="1"/>
  <c r="G21" i="2"/>
  <c r="G20" i="2"/>
  <c r="G10" i="2"/>
  <c r="G22" i="2" l="1"/>
  <c r="G23" i="2"/>
</calcChain>
</file>

<file path=xl/sharedStrings.xml><?xml version="1.0" encoding="utf-8"?>
<sst xmlns="http://schemas.openxmlformats.org/spreadsheetml/2006/main" count="51" uniqueCount="38">
  <si>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</si>
  <si>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</si>
  <si>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</si>
  <si>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</si>
  <si>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</si>
  <si>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</si>
  <si>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</si>
  <si>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</si>
  <si>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</si>
  <si>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</si>
  <si>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</si>
  <si>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</si>
  <si>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</si>
  <si>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</si>
  <si>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</si>
  <si>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</si>
  <si>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</si>
  <si>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</si>
  <si>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</si>
  <si>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</si>
  <si>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</si>
  <si>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</si>
  <si>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</si>
  <si>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</si>
  <si>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</si>
  <si>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</si>
  <si>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</si>
  <si>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</si>
  <si>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</si>
  <si>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</si>
  <si>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</si>
  <si>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</si>
  <si>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</si>
  <si>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</si>
  <si>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Расход тепловой энергии на собственные нужды котельных</t>
  </si>
  <si>
    <t>Показатели производственной деятельности за 2023 год</t>
  </si>
  <si>
    <t>2023г. План</t>
  </si>
  <si>
    <t xml:space="preserve"> 2023 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</si>
</sst>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J10" sqref="J10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5" max="5" width="11" customWidth="1"/>
    <col min="6" max="6" width="12.7109375" customWidth="1"/>
    <col min="7" max="7" width="11.140625" customWidth="1"/>
  </cols>
  <sheetData>
    <row r="1" spans="2:8" ht="18.75" x14ac:dyDescent="0.25">
      <c r="B1" s="22" t="s">
        <v>35</v>
      </c>
      <c r="C1" s="22"/>
      <c r="D1" s="22"/>
      <c r="E1" s="22"/>
      <c r="F1" s="22"/>
      <c r="G1" s="22"/>
      <c r="H1" s="22"/>
    </row>
    <row r="2" spans="2:8" ht="19.5" thickBot="1" x14ac:dyDescent="0.3">
      <c r="B2" s="23" t="s">
        <v>0</v>
      </c>
      <c r="C2" s="23"/>
      <c r="D2" s="23"/>
      <c r="E2" s="23"/>
      <c r="F2" s="23"/>
      <c r="G2" s="23"/>
      <c r="H2" s="23"/>
    </row>
    <row r="3" spans="2:8" ht="15.75" thickBot="1" x14ac:dyDescent="0.3">
      <c r="B3" s="24" t="s">
        <v>1</v>
      </c>
      <c r="C3" s="24" t="s">
        <v>2</v>
      </c>
      <c r="D3" s="26" t="s">
        <v>30</v>
      </c>
      <c r="E3" s="24" t="s">
        <v>36</v>
      </c>
      <c r="F3" s="24" t="s">
        <v>37</v>
      </c>
      <c r="G3" s="28" t="s">
        <v>3</v>
      </c>
      <c r="H3" s="30" t="s">
        <v>27</v>
      </c>
    </row>
    <row r="4" spans="2:8" ht="15.75" thickBot="1" x14ac:dyDescent="0.3">
      <c r="B4" s="25"/>
      <c r="C4" s="25"/>
      <c r="D4" s="27"/>
      <c r="E4" s="25"/>
      <c r="F4" s="25"/>
      <c r="G4" s="29"/>
      <c r="H4" s="30"/>
    </row>
    <row r="5" spans="2:8" ht="26.25" thickBot="1" x14ac:dyDescent="0.3">
      <c r="B5" s="17">
        <v>1</v>
      </c>
      <c r="C5" s="2" t="s">
        <v>4</v>
      </c>
      <c r="D5" s="1" t="s">
        <v>5</v>
      </c>
      <c r="E5" s="8">
        <f>E6+E7+E8+E9</f>
        <v>1285.71</v>
      </c>
      <c r="F5" s="8">
        <f>F6+F7+F8+F9</f>
        <v>1223.7375000000002</v>
      </c>
      <c r="G5" s="10">
        <f>F5-E5</f>
        <v>-61.972499999999854</v>
      </c>
      <c r="H5" s="16">
        <f t="shared" ref="H5:H23" si="0">ROUND((F5*100/E5-100),2)</f>
        <v>-4.82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20">
        <v>1210.68</v>
      </c>
      <c r="F6" s="19">
        <v>1155.7839100000001</v>
      </c>
      <c r="G6" s="11">
        <f t="shared" ref="G6:G23" si="1">F6-E6</f>
        <v>-54.896089999999958</v>
      </c>
      <c r="H6" s="13">
        <f t="shared" si="0"/>
        <v>-4.53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20">
        <v>26.06</v>
      </c>
      <c r="F7" s="19">
        <v>23.30603</v>
      </c>
      <c r="G7" s="11">
        <f t="shared" si="1"/>
        <v>-2.7539699999999989</v>
      </c>
      <c r="H7" s="13">
        <f t="shared" si="0"/>
        <v>-10.57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20">
        <v>1.03</v>
      </c>
      <c r="F8" s="19">
        <v>0.78517999999999999</v>
      </c>
      <c r="G8" s="11">
        <f t="shared" si="1"/>
        <v>-0.24482000000000004</v>
      </c>
      <c r="H8" s="13">
        <f t="shared" si="0"/>
        <v>-23.77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20">
        <v>47.94</v>
      </c>
      <c r="F9" s="19">
        <v>43.862380000000002</v>
      </c>
      <c r="G9" s="11">
        <f t="shared" si="1"/>
        <v>-4.077619999999996</v>
      </c>
      <c r="H9" s="13">
        <f t="shared" si="0"/>
        <v>-8.51</v>
      </c>
    </row>
    <row r="10" spans="2:8" ht="26.25" thickBot="1" x14ac:dyDescent="0.3">
      <c r="B10" s="17">
        <v>2</v>
      </c>
      <c r="C10" s="2" t="s">
        <v>34</v>
      </c>
      <c r="D10" s="1"/>
      <c r="E10" s="21">
        <f>E5-E11</f>
        <v>17.209999999999809</v>
      </c>
      <c r="F10" s="18">
        <f>F5-F11</f>
        <v>16.871125000000347</v>
      </c>
      <c r="G10" s="11">
        <f t="shared" si="1"/>
        <v>-0.33887499999946158</v>
      </c>
      <c r="H10" s="13">
        <f t="shared" si="0"/>
        <v>-1.97</v>
      </c>
    </row>
    <row r="11" spans="2:8" ht="26.25" thickBot="1" x14ac:dyDescent="0.3">
      <c r="B11" s="17">
        <v>3</v>
      </c>
      <c r="C11" s="2" t="s">
        <v>31</v>
      </c>
      <c r="D11" s="1" t="s">
        <v>5</v>
      </c>
      <c r="E11" s="8">
        <f>E12+E13+E14+E15</f>
        <v>1268.5000000000002</v>
      </c>
      <c r="F11" s="8">
        <f>F12+F13+F14+F15</f>
        <v>1206.8663749999998</v>
      </c>
      <c r="G11" s="10">
        <f t="shared" si="1"/>
        <v>-61.633625000000393</v>
      </c>
      <c r="H11" s="15">
        <f t="shared" si="0"/>
        <v>-4.8600000000000003</v>
      </c>
    </row>
    <row r="12" spans="2:8" ht="15.75" thickBot="1" x14ac:dyDescent="0.3">
      <c r="B12" s="3" t="s">
        <v>14</v>
      </c>
      <c r="C12" s="4" t="s">
        <v>7</v>
      </c>
      <c r="D12" s="5"/>
      <c r="E12" s="20">
        <v>1195.3800000000001</v>
      </c>
      <c r="F12" s="19">
        <v>1141.0734849999999</v>
      </c>
      <c r="G12" s="11">
        <f t="shared" si="1"/>
        <v>-54.306515000000218</v>
      </c>
      <c r="H12" s="13">
        <f t="shared" si="0"/>
        <v>-4.54</v>
      </c>
    </row>
    <row r="13" spans="2:8" ht="15.75" thickBot="1" x14ac:dyDescent="0.3">
      <c r="B13" s="3" t="s">
        <v>15</v>
      </c>
      <c r="C13" s="4" t="s">
        <v>9</v>
      </c>
      <c r="D13" s="5"/>
      <c r="E13" s="20">
        <v>25.17</v>
      </c>
      <c r="F13" s="19">
        <v>22.624738000000001</v>
      </c>
      <c r="G13" s="14">
        <f t="shared" si="1"/>
        <v>-2.545262000000001</v>
      </c>
      <c r="H13" s="13">
        <f t="shared" si="0"/>
        <v>-10.11</v>
      </c>
    </row>
    <row r="14" spans="2:8" ht="15.75" thickBot="1" x14ac:dyDescent="0.3">
      <c r="B14" s="3" t="s">
        <v>16</v>
      </c>
      <c r="C14" s="4" t="s">
        <v>11</v>
      </c>
      <c r="D14" s="5"/>
      <c r="E14" s="20">
        <v>1.02</v>
      </c>
      <c r="F14" s="19">
        <v>0.77845500000000001</v>
      </c>
      <c r="G14" s="14">
        <f t="shared" si="1"/>
        <v>-0.24154500000000001</v>
      </c>
      <c r="H14" s="13">
        <f t="shared" si="0"/>
        <v>-23.68</v>
      </c>
    </row>
    <row r="15" spans="2:8" ht="15.75" thickBot="1" x14ac:dyDescent="0.3">
      <c r="B15" s="3" t="s">
        <v>17</v>
      </c>
      <c r="C15" s="4" t="s">
        <v>13</v>
      </c>
      <c r="D15" s="5"/>
      <c r="E15" s="20">
        <v>46.93</v>
      </c>
      <c r="F15" s="19">
        <v>42.389696999999998</v>
      </c>
      <c r="G15" s="14">
        <f t="shared" si="1"/>
        <v>-4.5403030000000015</v>
      </c>
      <c r="H15" s="13">
        <f t="shared" si="0"/>
        <v>-9.67</v>
      </c>
    </row>
    <row r="16" spans="2:8" ht="15.75" thickBot="1" x14ac:dyDescent="0.3">
      <c r="B16" s="17">
        <v>4</v>
      </c>
      <c r="C16" s="2" t="s">
        <v>32</v>
      </c>
      <c r="D16" s="1" t="s">
        <v>5</v>
      </c>
      <c r="E16" s="8">
        <f>E17+E18+E19</f>
        <v>731.77</v>
      </c>
      <c r="F16" s="8">
        <f>F17+F18+F19</f>
        <v>708.18744600000002</v>
      </c>
      <c r="G16" s="10">
        <f t="shared" si="1"/>
        <v>-23.582553999999959</v>
      </c>
      <c r="H16" s="15">
        <f t="shared" si="0"/>
        <v>-3.22</v>
      </c>
    </row>
    <row r="17" spans="2:8" ht="15.75" thickBot="1" x14ac:dyDescent="0.3">
      <c r="B17" s="3" t="s">
        <v>18</v>
      </c>
      <c r="C17" s="4" t="s">
        <v>19</v>
      </c>
      <c r="D17" s="5"/>
      <c r="E17" s="20">
        <f>262.2+13.7</f>
        <v>275.89999999999998</v>
      </c>
      <c r="F17" s="9">
        <v>268.19279999999998</v>
      </c>
      <c r="G17" s="14">
        <f t="shared" si="1"/>
        <v>-7.7072000000000003</v>
      </c>
      <c r="H17" s="13">
        <f t="shared" si="0"/>
        <v>-2.79</v>
      </c>
    </row>
    <row r="18" spans="2:8" ht="15.75" thickBot="1" x14ac:dyDescent="0.3">
      <c r="B18" s="3" t="s">
        <v>20</v>
      </c>
      <c r="C18" s="4" t="s">
        <v>29</v>
      </c>
      <c r="D18" s="5"/>
      <c r="E18" s="20">
        <f>255.65+168.83</f>
        <v>424.48</v>
      </c>
      <c r="F18" s="9">
        <v>406.72300000000001</v>
      </c>
      <c r="G18" s="14">
        <f t="shared" si="1"/>
        <v>-17.757000000000005</v>
      </c>
      <c r="H18" s="13">
        <f t="shared" si="0"/>
        <v>-4.18</v>
      </c>
    </row>
    <row r="19" spans="2:8" ht="15.75" thickBot="1" x14ac:dyDescent="0.3">
      <c r="B19" s="3" t="s">
        <v>21</v>
      </c>
      <c r="C19" s="4" t="s">
        <v>28</v>
      </c>
      <c r="D19" s="5"/>
      <c r="E19" s="20">
        <v>31.39</v>
      </c>
      <c r="F19" s="9">
        <v>33.271645999999997</v>
      </c>
      <c r="G19" s="14">
        <f t="shared" si="1"/>
        <v>1.8816459999999964</v>
      </c>
      <c r="H19" s="13">
        <f t="shared" si="0"/>
        <v>5.99</v>
      </c>
    </row>
    <row r="20" spans="2:8" ht="26.25" thickBot="1" x14ac:dyDescent="0.3">
      <c r="B20" s="17">
        <v>5</v>
      </c>
      <c r="C20" s="2" t="s">
        <v>33</v>
      </c>
      <c r="D20" s="1" t="s">
        <v>5</v>
      </c>
      <c r="E20" s="8">
        <f>E11+E16</f>
        <v>2000.2700000000002</v>
      </c>
      <c r="F20" s="8">
        <f>F11+F16</f>
        <v>1915.053821</v>
      </c>
      <c r="G20" s="10">
        <f t="shared" si="1"/>
        <v>-85.216179000000238</v>
      </c>
      <c r="H20" s="15">
        <f t="shared" si="0"/>
        <v>-4.26</v>
      </c>
    </row>
    <row r="21" spans="2:8" ht="15.75" thickBot="1" x14ac:dyDescent="0.3">
      <c r="B21" s="17">
        <v>6</v>
      </c>
      <c r="C21" s="2" t="s">
        <v>22</v>
      </c>
      <c r="D21" s="1" t="s">
        <v>5</v>
      </c>
      <c r="E21" s="21">
        <v>323.94</v>
      </c>
      <c r="F21" s="7">
        <f>F20-F23</f>
        <v>314.73762099999999</v>
      </c>
      <c r="G21" s="11">
        <f t="shared" si="1"/>
        <v>-9.2023790000000076</v>
      </c>
      <c r="H21" s="13">
        <f t="shared" si="0"/>
        <v>-2.84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20">
        <f>E21*100/E20</f>
        <v>16.19481370015048</v>
      </c>
      <c r="F22" s="9">
        <f t="shared" ref="F22:G22" si="2">F21*100/F20</f>
        <v>16.434923005748779</v>
      </c>
      <c r="G22" s="12">
        <f t="shared" si="2"/>
        <v>10.798863675875426</v>
      </c>
      <c r="H22" s="13">
        <f t="shared" si="0"/>
        <v>1.48</v>
      </c>
    </row>
    <row r="23" spans="2:8" ht="26.25" thickBot="1" x14ac:dyDescent="0.3">
      <c r="B23" s="17">
        <v>7</v>
      </c>
      <c r="C23" s="2" t="s">
        <v>26</v>
      </c>
      <c r="D23" s="1" t="s">
        <v>5</v>
      </c>
      <c r="E23" s="8">
        <f>1673.56+2.77</f>
        <v>1676.33</v>
      </c>
      <c r="F23" s="8">
        <v>1600.3162</v>
      </c>
      <c r="G23" s="10">
        <f t="shared" si="1"/>
        <v>-76.013799999999947</v>
      </c>
      <c r="H23" s="15">
        <f t="shared" si="0"/>
        <v>-4.53</v>
      </c>
    </row>
    <row r="24" spans="2:8" ht="18.75" x14ac:dyDescent="0.25">
      <c r="B24" s="6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Смирнова Тамара</cp:lastModifiedBy>
  <cp:lastPrinted>2023-02-28T13:16:29Z</cp:lastPrinted>
  <dcterms:created xsi:type="dcterms:W3CDTF">2018-08-30T09:16:58Z</dcterms:created>
  <dcterms:modified xsi:type="dcterms:W3CDTF">2024-02-05T09:42:07Z</dcterms:modified>
</cp:coreProperties>
</file>